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26.26\Research\Yearly\Company Guide\Guide 2023\Industrial Sector\"/>
    </mc:Choice>
  </mc:AlternateContent>
  <xr:revisionPtr revIDLastSave="0" documentId="13_ncr:1_{15473106-9BF7-4D12-863C-CE02BF3097C5}" xr6:coauthVersionLast="36" xr6:coauthVersionMax="36" xr10:uidLastSave="{00000000-0000-0000-0000-000000000000}"/>
  <bookViews>
    <workbookView xWindow="360" yWindow="270" windowWidth="14940" windowHeight="9150" xr2:uid="{00000000-000D-0000-FFFF-FFFF00000000}"/>
  </bookViews>
  <sheets>
    <sheet name="Annual Financial Data" sheetId="1" r:id="rId1"/>
    <sheet name="Financial Ratios" sheetId="2" r:id="rId2"/>
  </sheets>
  <calcPr calcId="191029"/>
</workbook>
</file>

<file path=xl/calcChain.xml><?xml version="1.0" encoding="utf-8"?>
<calcChain xmlns="http://schemas.openxmlformats.org/spreadsheetml/2006/main">
  <c r="C38" i="2" l="1"/>
  <c r="C35" i="2" s="1"/>
  <c r="C37" i="2"/>
  <c r="C34" i="2"/>
  <c r="C33" i="2"/>
  <c r="C31" i="2"/>
  <c r="C30" i="2"/>
  <c r="C29" i="2"/>
  <c r="C27" i="2"/>
  <c r="C26" i="2"/>
  <c r="C25" i="2"/>
  <c r="C24" i="2"/>
  <c r="C23" i="2"/>
  <c r="C17" i="2" l="1"/>
  <c r="C21" i="2" l="1"/>
  <c r="C20" i="2"/>
  <c r="C19" i="2"/>
  <c r="C18" i="2"/>
</calcChain>
</file>

<file path=xl/sharedStrings.xml><?xml version="1.0" encoding="utf-8"?>
<sst xmlns="http://schemas.openxmlformats.org/spreadsheetml/2006/main" count="176" uniqueCount="174">
  <si>
    <t>UNION TOBACCO &amp; CIGARETTE INDUSTRIES</t>
  </si>
  <si>
    <t>مصانع الاتحاد لانتاج التبغ والسجائر</t>
  </si>
  <si>
    <t xml:space="preserve"> Property, plant and equipment</t>
  </si>
  <si>
    <t xml:space="preserve"> Projects in progress</t>
  </si>
  <si>
    <t xml:space="preserve"> Investment property</t>
  </si>
  <si>
    <t xml:space="preserve"> Investments in subsidiaries, joint ventures and associates</t>
  </si>
  <si>
    <t xml:space="preserve"> Financial assets at fair value through other comprehensive income</t>
  </si>
  <si>
    <t xml:space="preserve"> Other non-current assets</t>
  </si>
  <si>
    <t xml:space="preserve"> Total non-current assets</t>
  </si>
  <si>
    <t xml:space="preserve"> Cash and banks balances</t>
  </si>
  <si>
    <t xml:space="preserve"> Trade and other current receivables</t>
  </si>
  <si>
    <t xml:space="preserve"> Inventories</t>
  </si>
  <si>
    <t xml:space="preserve"> Spare parts</t>
  </si>
  <si>
    <t xml:space="preserve"> Other current assets</t>
  </si>
  <si>
    <t xml:space="preserve"> Total</t>
  </si>
  <si>
    <t xml:space="preserve"> Total current assets</t>
  </si>
  <si>
    <t xml:space="preserve"> Total assets</t>
  </si>
  <si>
    <t xml:space="preserve"> Paid-up capital</t>
  </si>
  <si>
    <t xml:space="preserve"> Retained earnings (accumulated losses)</t>
  </si>
  <si>
    <t xml:space="preserve"> Statutory reserve</t>
  </si>
  <si>
    <t xml:space="preserve"> Fair value reserve</t>
  </si>
  <si>
    <t xml:space="preserve"> Total equity attributable to owners of parent</t>
  </si>
  <si>
    <t xml:space="preserve"> Total equity</t>
  </si>
  <si>
    <t xml:space="preserve"> Non-current borrowings</t>
  </si>
  <si>
    <t xml:space="preserve"> Long term loans payable</t>
  </si>
  <si>
    <t xml:space="preserve"> Other non-current liabilities</t>
  </si>
  <si>
    <t xml:space="preserve"> Total non-current liabilities</t>
  </si>
  <si>
    <t xml:space="preserve"> Trade and other current payables</t>
  </si>
  <si>
    <t xml:space="preserve"> Current payables to related parties</t>
  </si>
  <si>
    <t xml:space="preserve"> Current provisions</t>
  </si>
  <si>
    <t xml:space="preserve"> Current borrowings</t>
  </si>
  <si>
    <t xml:space="preserve"> Current finance lease obligation</t>
  </si>
  <si>
    <t xml:space="preserve"> Other current liabilities</t>
  </si>
  <si>
    <t xml:space="preserve"> Total current liabilities</t>
  </si>
  <si>
    <t xml:space="preserve"> Total liabilities</t>
  </si>
  <si>
    <t xml:space="preserve"> Total equity and liabilities</t>
  </si>
  <si>
    <t xml:space="preserve"> Revenue</t>
  </si>
  <si>
    <t xml:space="preserve"> Cost of revenues</t>
  </si>
  <si>
    <t xml:space="preserve"> Gross profit</t>
  </si>
  <si>
    <t xml:space="preserve"> Other income</t>
  </si>
  <si>
    <t xml:space="preserve"> General and administrative expense</t>
  </si>
  <si>
    <t xml:space="preserve"> Selling and distribution expenses</t>
  </si>
  <si>
    <t xml:space="preserve"> Other expenses</t>
  </si>
  <si>
    <t xml:space="preserve"> Operating profit</t>
  </si>
  <si>
    <t xml:space="preserve"> Finance costs</t>
  </si>
  <si>
    <t xml:space="preserve"> Net finance income (cost)</t>
  </si>
  <si>
    <t xml:space="preserve"> Profit (loss) before tax from continuous operations</t>
  </si>
  <si>
    <t xml:space="preserve"> Profit (loss) from continuing operations</t>
  </si>
  <si>
    <t xml:space="preserve"> Profit (loss)</t>
  </si>
  <si>
    <t xml:space="preserve"> Profit (loss), attributable to owners</t>
  </si>
  <si>
    <t xml:space="preserve"> Net cash flows from (used in) operations</t>
  </si>
  <si>
    <t xml:space="preserve"> Net cash flows from (used in) investing activities</t>
  </si>
  <si>
    <t xml:space="preserve"> Net cash flows from (used in) financing activities</t>
  </si>
  <si>
    <t xml:space="preserve"> Cash and cash equivalents at beginning of period</t>
  </si>
  <si>
    <t xml:space="preserve"> Cash and cash equivalents at end of period</t>
  </si>
  <si>
    <t xml:space="preserve"> الممتلكات والآلات والمعدات</t>
  </si>
  <si>
    <t xml:space="preserve"> مشاريع تحت التنفيذ</t>
  </si>
  <si>
    <t xml:space="preserve"> الاستثمارات العقارية</t>
  </si>
  <si>
    <t xml:space="preserve"> الاستثمارات في الشركات التابعة والمشاريع المشتركة والشركات الحليفة</t>
  </si>
  <si>
    <t xml:space="preserve"> موجودات مالية بالقيمة العادلة من خلال الدخل الشامل الاخر</t>
  </si>
  <si>
    <t xml:space="preserve"> موجودات غير متداولة أخرى</t>
  </si>
  <si>
    <t xml:space="preserve"> إجمالي الموجودات غير المتداولة</t>
  </si>
  <si>
    <t xml:space="preserve"> النقد في الصندوق ولدى البنوك</t>
  </si>
  <si>
    <t xml:space="preserve"> الذمم التجارية والذمم الأخرى المدينة المتداولة</t>
  </si>
  <si>
    <t xml:space="preserve"> المخزون</t>
  </si>
  <si>
    <t xml:space="preserve"> قطع غيار</t>
  </si>
  <si>
    <t xml:space="preserve"> موجودات متداولة أخرى</t>
  </si>
  <si>
    <t xml:space="preserve"> المجموع</t>
  </si>
  <si>
    <t xml:space="preserve"> إجمالي الموجودات المتداولة</t>
  </si>
  <si>
    <t xml:space="preserve"> مجموع الموجودات</t>
  </si>
  <si>
    <t xml:space="preserve"> رأس المال المكتتب به (المدفوع)</t>
  </si>
  <si>
    <t xml:space="preserve"> الأرباح (الخسائر) المدورة</t>
  </si>
  <si>
    <t xml:space="preserve"> احتياطي اجباري</t>
  </si>
  <si>
    <t xml:space="preserve"> إحتياطي القيمة العادلة</t>
  </si>
  <si>
    <t xml:space="preserve"> إجمالي حقوق الملكية المنسوبة إلى مالكي الشركة الأم</t>
  </si>
  <si>
    <t xml:space="preserve"> إجمالي حقوق الملكية</t>
  </si>
  <si>
    <t xml:space="preserve"> الاقتراضات غير متداولة</t>
  </si>
  <si>
    <t xml:space="preserve"> قروض دائنة طويلة الاجل</t>
  </si>
  <si>
    <t xml:space="preserve"> مطلوبات غير متداولة أخرى</t>
  </si>
  <si>
    <t xml:space="preserve"> إجمالي المطلوبات غير المتداولة</t>
  </si>
  <si>
    <t xml:space="preserve"> الذمم التجارية والذمم الأخرى الدائنة</t>
  </si>
  <si>
    <t xml:space="preserve"> الذمم الدائنة المتداولة إلى أطراف ذات العلاقة</t>
  </si>
  <si>
    <t xml:space="preserve"> المخصصات المتداولة</t>
  </si>
  <si>
    <t xml:space="preserve"> الاقتراضات المتداولة</t>
  </si>
  <si>
    <t xml:space="preserve"> مطلوبات التأجير التمويلي المتداولة</t>
  </si>
  <si>
    <t xml:space="preserve"> مطلوبات متداولة أخرى</t>
  </si>
  <si>
    <t xml:space="preserve"> إجمالي المطلوبات المتداولة</t>
  </si>
  <si>
    <t xml:space="preserve"> مجموع المطلوبات</t>
  </si>
  <si>
    <t xml:space="preserve"> إجمالي المطلوبات وحقوق الملكية</t>
  </si>
  <si>
    <t xml:space="preserve"> الإيرادات</t>
  </si>
  <si>
    <t xml:space="preserve"> تكلفة المبيعات</t>
  </si>
  <si>
    <t xml:space="preserve"> مجمل الربح</t>
  </si>
  <si>
    <t xml:space="preserve"> الإيرادات الأخرى</t>
  </si>
  <si>
    <t xml:space="preserve"> المصاريف الادارية والعمومية</t>
  </si>
  <si>
    <t xml:space="preserve"> مصاريف بيع وتوزيع</t>
  </si>
  <si>
    <t xml:space="preserve"> مصاريف اخرى</t>
  </si>
  <si>
    <t xml:space="preserve"> الربح التشغيلي</t>
  </si>
  <si>
    <t xml:space="preserve"> تكاليف التمويل</t>
  </si>
  <si>
    <t xml:space="preserve"> صافي دخل (مصروف) التمويل</t>
  </si>
  <si>
    <t xml:space="preserve"> الربح (الخسارة) قبل الضريبة من العمليات المستمرة</t>
  </si>
  <si>
    <t xml:space="preserve"> الربح (الخسارة) من العمليات المستمرة</t>
  </si>
  <si>
    <t xml:space="preserve"> الربح (الخسارة)</t>
  </si>
  <si>
    <t xml:space="preserve"> الربح (الخسارة)، المنسوب إلى مساهمي الشركة</t>
  </si>
  <si>
    <t xml:space="preserve"> صافي التدفقات النقدية من (المستخدمه في) عمليات التشغيل</t>
  </si>
  <si>
    <t xml:space="preserve"> صافي التدفق النقدي من (المستخدم في) الانشطة الإستثمارية</t>
  </si>
  <si>
    <t xml:space="preserve"> صافي التدفقات النقدي من (المستخدم في) الانشطة التمويلية</t>
  </si>
  <si>
    <t xml:space="preserve"> النقد وما في حكمه في بداية الفترة</t>
  </si>
  <si>
    <t xml:space="preserve"> النقد وما في حكمه في نهاية الفترة</t>
  </si>
  <si>
    <t>Statement of financial position</t>
  </si>
  <si>
    <t>قائمة المركز المالي</t>
  </si>
  <si>
    <t>Income statement</t>
  </si>
  <si>
    <t>قائمة الدخل</t>
  </si>
  <si>
    <t>Statement of cash flows</t>
  </si>
  <si>
    <t>قائمة التدفقات النقدية</t>
  </si>
  <si>
    <t>Annual Financial Data for the Year 2022</t>
  </si>
  <si>
    <t>البيانات المالية السنوية لعام 2022</t>
  </si>
  <si>
    <t>Trading Information in the Regular Market</t>
  </si>
  <si>
    <t>معلومات التداول في السوق النظامي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</si>
  <si>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</si>
  <si>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</si>
  <si>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</si>
  <si>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</si>
  <si>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</si>
  <si>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</si>
  <si>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</si>
  <si>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</si>
  <si>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</si>
  <si>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</si>
  <si>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</si>
  <si>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</si>
  <si>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</si>
  <si>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</si>
  <si>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</si>
  <si>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</si>
  <si>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</si>
  <si>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</si>
  <si>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</si>
  <si>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</si>
  <si>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</si>
  <si>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</si>
  <si>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Book Value Per Share (JD)</t>
  </si>
  <si>
    <t xml:space="preserve">القيمة الدفترية للسهم الواحد (دينار) </t>
  </si>
  <si>
    <t>Price Earnings Ratio (Times)</t>
  </si>
  <si>
    <t>(القيمة السوقية الى العائد (مرة</t>
  </si>
  <si>
    <t>Price to Book Value (Times)</t>
  </si>
  <si>
    <t>القيمة السوقية الى القيمة الدفترية (مرة)</t>
  </si>
  <si>
    <t>Gross Margin %</t>
  </si>
  <si>
    <t>اجمالي الربح من العمليات الى المبيعات %</t>
  </si>
  <si>
    <t>Margin Before Interest and Tax %</t>
  </si>
  <si>
    <t>صافي الربح قبل الفوائد والضريبة الى المبيعات %</t>
  </si>
  <si>
    <t xml:space="preserve">Profit Margin % 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</si>
  <si>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</si>
  <si>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</si>
  <si>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</si>
  <si>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</si>
  <si>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</si>
  <si>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</si>
  <si>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</si>
  <si>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</si>
  <si>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</si>
  <si>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Total Assets Turnover (Times )</t>
  </si>
  <si>
    <t>Fixed Assets Turnover (Times)</t>
  </si>
  <si>
    <t>Working Capital Turnover (Times)</t>
  </si>
  <si>
    <t>Current Ratio (Times)</t>
  </si>
  <si>
    <t>Working Capital (JD)</t>
  </si>
  <si>
    <t xml:space="preserve"> Profit (loss), attributable to non-controlling interests</t>
  </si>
  <si>
    <t xml:space="preserve"> الربح (الخسارة)، المنسوب إلى حقوق غير المسيطرين</t>
  </si>
  <si>
    <t xml:space="preserve">معدل تغطية الفوائد (مرة) </t>
  </si>
  <si>
    <t xml:space="preserve">معدل دوران الموجودات (مرة) </t>
  </si>
  <si>
    <t xml:space="preserve">معدل دوران الموجودات الثابتة (مرة) </t>
  </si>
  <si>
    <t xml:space="preserve">معدل دوران رأس المال العامل (مرة) </t>
  </si>
  <si>
    <t xml:space="preserve">نسبة التداول (مرة) </t>
  </si>
  <si>
    <t xml:space="preserve">رأس المال العامل (دينار) </t>
  </si>
  <si>
    <t>صافي الربح الى المبيعات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</si>
</sst>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-mm\-yyyy"/>
  </numFmts>
  <fonts count="5" x14ac:knownFonts="1"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1" xfId="0" applyBorder="1"/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wrapText="1"/>
    </xf>
    <xf numFmtId="0" fontId="0" fillId="2" borderId="4" xfId="0" applyFill="1" applyBorder="1" applyAlignment="1">
      <alignment wrapText="1"/>
    </xf>
    <xf numFmtId="0" fontId="0" fillId="2" borderId="5" xfId="0" applyFill="1" applyBorder="1" applyAlignment="1">
      <alignment wrapText="1"/>
    </xf>
    <xf numFmtId="0" fontId="1" fillId="0" borderId="0" xfId="0" applyFont="1"/>
    <xf numFmtId="0" fontId="1" fillId="0" borderId="0" xfId="0" applyFont="1" applyFill="1"/>
    <xf numFmtId="0" fontId="0" fillId="0" borderId="0" xfId="0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2" fillId="0" borderId="0" xfId="0" applyFont="1"/>
    <xf numFmtId="0" fontId="3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right" vertical="center" wrapText="1"/>
    </xf>
    <xf numFmtId="0" fontId="3" fillId="0" borderId="6" xfId="0" applyFont="1" applyFill="1" applyBorder="1" applyAlignment="1">
      <alignment horizontal="right" vertical="center" wrapText="1"/>
    </xf>
    <xf numFmtId="1" fontId="4" fillId="0" borderId="6" xfId="0" applyNumberFormat="1" applyFont="1" applyFill="1" applyBorder="1" applyAlignment="1">
      <alignment horizontal="center" vertical="center" wrapText="1"/>
    </xf>
    <xf numFmtId="164" fontId="4" fillId="0" borderId="6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2" fontId="4" fillId="0" borderId="5" xfId="0" applyNumberFormat="1" applyFont="1" applyFill="1" applyBorder="1" applyAlignment="1">
      <alignment horizontal="center" vertical="center" wrapText="1"/>
    </xf>
    <xf numFmtId="2" fontId="4" fillId="0" borderId="6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Alignment="1">
      <alignment horizontal="center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6FA7D1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C2E2F9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13</xdr:col>
      <xdr:colOff>180975</xdr:colOff>
      <xdr:row>3</xdr:row>
      <xdr:rowOff>9525</xdr:rowOff>
    </xdr:to>
    <xdr:pic>
      <xdr:nvPicPr>
        <xdr:cNvPr id="1034" name="Picture 1">
          <a:extLst>
            <a:ext uri="{FF2B5EF4-FFF2-40B4-BE49-F238E27FC236}">
              <a16:creationId xmlns:a16="http://schemas.microsoft.com/office/drawing/2014/main" id="{CE9F32D3-0869-4292-A59B-5BAC34DF46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0399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C71"/>
  <sheetViews>
    <sheetView tabSelected="1" workbookViewId="0">
      <selection activeCell="B5" sqref="B5"/>
    </sheetView>
  </sheetViews>
  <sheetFormatPr defaultRowHeight="12.75" x14ac:dyDescent="0.2"/>
  <cols>
    <col min="1" max="1" width="61.7109375" customWidth="1"/>
    <col min="2" max="2" width="24.5703125" customWidth="1"/>
    <col min="3" max="3" width="45.140625" bestFit="1" customWidth="1"/>
  </cols>
  <sheetData>
    <row r="7" spans="1:3" ht="15" x14ac:dyDescent="0.25">
      <c r="A7" s="10" t="s">
        <v>114</v>
      </c>
      <c r="C7" s="10" t="s">
        <v>115</v>
      </c>
    </row>
    <row r="9" spans="1:3" x14ac:dyDescent="0.2">
      <c r="A9" s="3"/>
      <c r="B9" s="2" t="s">
        <v>1</v>
      </c>
      <c r="C9" s="3"/>
    </row>
    <row r="10" spans="1:3" ht="25.5" x14ac:dyDescent="0.2">
      <c r="A10" s="4"/>
      <c r="B10" s="2" t="s">
        <v>0</v>
      </c>
      <c r="C10" s="4"/>
    </row>
    <row r="11" spans="1:3" x14ac:dyDescent="0.2">
      <c r="A11" s="5"/>
      <c r="B11" s="2">
        <v>141074</v>
      </c>
      <c r="C11" s="5"/>
    </row>
    <row r="13" spans="1:3" x14ac:dyDescent="0.2">
      <c r="A13" s="6" t="s">
        <v>108</v>
      </c>
      <c r="C13" s="6" t="s">
        <v>109</v>
      </c>
    </row>
    <row r="14" spans="1:3" x14ac:dyDescent="0.2">
      <c r="A14" s="1" t="s">
        <v>2</v>
      </c>
      <c r="B14" s="9">
        <v>11368931</v>
      </c>
      <c r="C14" s="1" t="s">
        <v>55</v>
      </c>
    </row>
    <row r="15" spans="1:3" x14ac:dyDescent="0.2">
      <c r="A15" s="1" t="s">
        <v>3</v>
      </c>
      <c r="B15" s="9">
        <v>17520706</v>
      </c>
      <c r="C15" s="1" t="s">
        <v>56</v>
      </c>
    </row>
    <row r="16" spans="1:3" x14ac:dyDescent="0.2">
      <c r="A16" s="1" t="s">
        <v>4</v>
      </c>
      <c r="B16" s="9">
        <v>17203</v>
      </c>
      <c r="C16" s="1" t="s">
        <v>57</v>
      </c>
    </row>
    <row r="17" spans="1:3" x14ac:dyDescent="0.2">
      <c r="A17" s="1" t="s">
        <v>5</v>
      </c>
      <c r="B17" s="9">
        <v>7388858</v>
      </c>
      <c r="C17" s="1" t="s">
        <v>58</v>
      </c>
    </row>
    <row r="18" spans="1:3" x14ac:dyDescent="0.2">
      <c r="A18" s="1" t="s">
        <v>6</v>
      </c>
      <c r="B18" s="9">
        <v>958421</v>
      </c>
      <c r="C18" s="1" t="s">
        <v>59</v>
      </c>
    </row>
    <row r="19" spans="1:3" x14ac:dyDescent="0.2">
      <c r="A19" s="1" t="s">
        <v>7</v>
      </c>
      <c r="B19" s="9">
        <v>211527</v>
      </c>
      <c r="C19" s="1" t="s">
        <v>60</v>
      </c>
    </row>
    <row r="20" spans="1:3" x14ac:dyDescent="0.2">
      <c r="A20" s="1" t="s">
        <v>8</v>
      </c>
      <c r="B20" s="9">
        <v>37465646</v>
      </c>
      <c r="C20" s="1" t="s">
        <v>61</v>
      </c>
    </row>
    <row r="21" spans="1:3" x14ac:dyDescent="0.2">
      <c r="A21" s="1" t="s">
        <v>9</v>
      </c>
      <c r="B21" s="9">
        <v>4844346</v>
      </c>
      <c r="C21" s="1" t="s">
        <v>62</v>
      </c>
    </row>
    <row r="22" spans="1:3" x14ac:dyDescent="0.2">
      <c r="A22" s="1" t="s">
        <v>10</v>
      </c>
      <c r="B22" s="9">
        <v>20130919</v>
      </c>
      <c r="C22" s="1" t="s">
        <v>63</v>
      </c>
    </row>
    <row r="23" spans="1:3" x14ac:dyDescent="0.2">
      <c r="A23" s="1" t="s">
        <v>11</v>
      </c>
      <c r="B23" s="9">
        <v>5808058</v>
      </c>
      <c r="C23" s="1" t="s">
        <v>64</v>
      </c>
    </row>
    <row r="24" spans="1:3" x14ac:dyDescent="0.2">
      <c r="A24" s="1" t="s">
        <v>12</v>
      </c>
      <c r="B24" s="9">
        <v>2075125</v>
      </c>
      <c r="C24" s="1" t="s">
        <v>65</v>
      </c>
    </row>
    <row r="25" spans="1:3" x14ac:dyDescent="0.2">
      <c r="A25" s="1" t="s">
        <v>13</v>
      </c>
      <c r="B25" s="9">
        <v>2567781</v>
      </c>
      <c r="C25" s="1" t="s">
        <v>66</v>
      </c>
    </row>
    <row r="26" spans="1:3" x14ac:dyDescent="0.2">
      <c r="A26" s="1" t="s">
        <v>14</v>
      </c>
      <c r="B26" s="9">
        <v>35426229</v>
      </c>
      <c r="C26" s="1" t="s">
        <v>67</v>
      </c>
    </row>
    <row r="27" spans="1:3" x14ac:dyDescent="0.2">
      <c r="A27" s="1" t="s">
        <v>15</v>
      </c>
      <c r="B27" s="9">
        <v>35426229</v>
      </c>
      <c r="C27" s="1" t="s">
        <v>68</v>
      </c>
    </row>
    <row r="28" spans="1:3" x14ac:dyDescent="0.2">
      <c r="A28" s="1" t="s">
        <v>16</v>
      </c>
      <c r="B28" s="9">
        <v>72891875</v>
      </c>
      <c r="C28" s="1" t="s">
        <v>69</v>
      </c>
    </row>
    <row r="29" spans="1:3" x14ac:dyDescent="0.2">
      <c r="A29" s="1" t="s">
        <v>17</v>
      </c>
      <c r="B29" s="9">
        <v>9963089</v>
      </c>
      <c r="C29" s="1" t="s">
        <v>70</v>
      </c>
    </row>
    <row r="30" spans="1:3" x14ac:dyDescent="0.2">
      <c r="A30" s="1" t="s">
        <v>18</v>
      </c>
      <c r="B30" s="9">
        <v>-4253924</v>
      </c>
      <c r="C30" s="1" t="s">
        <v>71</v>
      </c>
    </row>
    <row r="31" spans="1:3" x14ac:dyDescent="0.2">
      <c r="A31" s="1" t="s">
        <v>19</v>
      </c>
      <c r="B31" s="9">
        <v>539923</v>
      </c>
      <c r="C31" s="1" t="s">
        <v>72</v>
      </c>
    </row>
    <row r="32" spans="1:3" x14ac:dyDescent="0.2">
      <c r="A32" s="1" t="s">
        <v>20</v>
      </c>
      <c r="B32" s="9">
        <v>-890509</v>
      </c>
      <c r="C32" s="1" t="s">
        <v>73</v>
      </c>
    </row>
    <row r="33" spans="1:3" x14ac:dyDescent="0.2">
      <c r="A33" s="1" t="s">
        <v>21</v>
      </c>
      <c r="B33" s="9">
        <v>5358579</v>
      </c>
      <c r="C33" s="1" t="s">
        <v>74</v>
      </c>
    </row>
    <row r="34" spans="1:3" x14ac:dyDescent="0.2">
      <c r="A34" s="1" t="s">
        <v>22</v>
      </c>
      <c r="B34" s="9">
        <v>5358579</v>
      </c>
      <c r="C34" s="1" t="s">
        <v>75</v>
      </c>
    </row>
    <row r="35" spans="1:3" x14ac:dyDescent="0.2">
      <c r="A35" s="1" t="s">
        <v>23</v>
      </c>
      <c r="B35" s="9">
        <v>14267902</v>
      </c>
      <c r="C35" s="1" t="s">
        <v>76</v>
      </c>
    </row>
    <row r="36" spans="1:3" x14ac:dyDescent="0.2">
      <c r="A36" s="1" t="s">
        <v>24</v>
      </c>
      <c r="B36" s="9">
        <v>0</v>
      </c>
      <c r="C36" s="1" t="s">
        <v>77</v>
      </c>
    </row>
    <row r="37" spans="1:3" x14ac:dyDescent="0.2">
      <c r="A37" s="1" t="s">
        <v>25</v>
      </c>
      <c r="B37" s="9">
        <v>143100</v>
      </c>
      <c r="C37" s="1" t="s">
        <v>78</v>
      </c>
    </row>
    <row r="38" spans="1:3" x14ac:dyDescent="0.2">
      <c r="A38" s="1" t="s">
        <v>26</v>
      </c>
      <c r="B38" s="9">
        <v>14411002</v>
      </c>
      <c r="C38" s="1" t="s">
        <v>79</v>
      </c>
    </row>
    <row r="39" spans="1:3" x14ac:dyDescent="0.2">
      <c r="A39" s="1" t="s">
        <v>27</v>
      </c>
      <c r="B39" s="9">
        <v>26516654</v>
      </c>
      <c r="C39" s="1" t="s">
        <v>80</v>
      </c>
    </row>
    <row r="40" spans="1:3" x14ac:dyDescent="0.2">
      <c r="A40" s="1" t="s">
        <v>28</v>
      </c>
      <c r="B40" s="9">
        <v>13854588</v>
      </c>
      <c r="C40" s="1" t="s">
        <v>81</v>
      </c>
    </row>
    <row r="41" spans="1:3" x14ac:dyDescent="0.2">
      <c r="A41" s="1" t="s">
        <v>29</v>
      </c>
      <c r="B41" s="9">
        <v>1929255</v>
      </c>
      <c r="C41" s="1" t="s">
        <v>82</v>
      </c>
    </row>
    <row r="42" spans="1:3" x14ac:dyDescent="0.2">
      <c r="A42" s="1" t="s">
        <v>30</v>
      </c>
      <c r="B42" s="9">
        <v>1883209</v>
      </c>
      <c r="C42" s="1" t="s">
        <v>83</v>
      </c>
    </row>
    <row r="43" spans="1:3" x14ac:dyDescent="0.2">
      <c r="A43" s="1" t="s">
        <v>31</v>
      </c>
      <c r="B43" s="9">
        <v>0</v>
      </c>
      <c r="C43" s="1" t="s">
        <v>84</v>
      </c>
    </row>
    <row r="44" spans="1:3" x14ac:dyDescent="0.2">
      <c r="A44" s="1" t="s">
        <v>32</v>
      </c>
      <c r="B44" s="9">
        <v>8938588</v>
      </c>
      <c r="C44" s="1" t="s">
        <v>85</v>
      </c>
    </row>
    <row r="45" spans="1:3" x14ac:dyDescent="0.2">
      <c r="A45" s="1" t="s">
        <v>33</v>
      </c>
      <c r="B45" s="9">
        <v>53122294</v>
      </c>
      <c r="C45" s="1" t="s">
        <v>86</v>
      </c>
    </row>
    <row r="46" spans="1:3" x14ac:dyDescent="0.2">
      <c r="A46" s="1" t="s">
        <v>34</v>
      </c>
      <c r="B46" s="9">
        <v>67533296</v>
      </c>
      <c r="C46" s="1" t="s">
        <v>87</v>
      </c>
    </row>
    <row r="47" spans="1:3" x14ac:dyDescent="0.2">
      <c r="A47" s="1" t="s">
        <v>35</v>
      </c>
      <c r="B47" s="9">
        <v>72891875</v>
      </c>
      <c r="C47" s="1" t="s">
        <v>88</v>
      </c>
    </row>
    <row r="48" spans="1:3" x14ac:dyDescent="0.2">
      <c r="B48" s="8"/>
    </row>
    <row r="49" spans="1:3" x14ac:dyDescent="0.2">
      <c r="A49" s="7" t="s">
        <v>110</v>
      </c>
      <c r="B49" s="8"/>
      <c r="C49" s="6" t="s">
        <v>111</v>
      </c>
    </row>
    <row r="50" spans="1:3" x14ac:dyDescent="0.2">
      <c r="A50" s="1" t="s">
        <v>36</v>
      </c>
      <c r="B50" s="9">
        <v>6065544</v>
      </c>
      <c r="C50" s="1" t="s">
        <v>89</v>
      </c>
    </row>
    <row r="51" spans="1:3" x14ac:dyDescent="0.2">
      <c r="A51" s="1" t="s">
        <v>37</v>
      </c>
      <c r="B51" s="9">
        <v>7541205</v>
      </c>
      <c r="C51" s="1" t="s">
        <v>90</v>
      </c>
    </row>
    <row r="52" spans="1:3" x14ac:dyDescent="0.2">
      <c r="A52" s="1" t="s">
        <v>38</v>
      </c>
      <c r="B52" s="9">
        <v>-1475661</v>
      </c>
      <c r="C52" s="1" t="s">
        <v>91</v>
      </c>
    </row>
    <row r="53" spans="1:3" x14ac:dyDescent="0.2">
      <c r="A53" s="1" t="s">
        <v>39</v>
      </c>
      <c r="B53" s="9">
        <v>10724165</v>
      </c>
      <c r="C53" s="1" t="s">
        <v>92</v>
      </c>
    </row>
    <row r="54" spans="1:3" x14ac:dyDescent="0.2">
      <c r="A54" s="1" t="s">
        <v>40</v>
      </c>
      <c r="B54" s="9">
        <v>900052</v>
      </c>
      <c r="C54" s="1" t="s">
        <v>93</v>
      </c>
    </row>
    <row r="55" spans="1:3" x14ac:dyDescent="0.2">
      <c r="A55" s="1" t="s">
        <v>41</v>
      </c>
      <c r="B55" s="9">
        <v>226702</v>
      </c>
      <c r="C55" s="1" t="s">
        <v>94</v>
      </c>
    </row>
    <row r="56" spans="1:3" x14ac:dyDescent="0.2">
      <c r="A56" s="1" t="s">
        <v>42</v>
      </c>
      <c r="B56" s="9">
        <v>1782585</v>
      </c>
      <c r="C56" s="1" t="s">
        <v>95</v>
      </c>
    </row>
    <row r="57" spans="1:3" x14ac:dyDescent="0.2">
      <c r="A57" s="1" t="s">
        <v>43</v>
      </c>
      <c r="B57" s="9">
        <v>6339165</v>
      </c>
      <c r="C57" s="1" t="s">
        <v>96</v>
      </c>
    </row>
    <row r="58" spans="1:3" x14ac:dyDescent="0.2">
      <c r="A58" s="1" t="s">
        <v>44</v>
      </c>
      <c r="B58" s="9">
        <v>1186490</v>
      </c>
      <c r="C58" s="1" t="s">
        <v>97</v>
      </c>
    </row>
    <row r="59" spans="1:3" x14ac:dyDescent="0.2">
      <c r="A59" s="1" t="s">
        <v>45</v>
      </c>
      <c r="B59" s="9">
        <v>-1186490</v>
      </c>
      <c r="C59" s="1" t="s">
        <v>98</v>
      </c>
    </row>
    <row r="60" spans="1:3" x14ac:dyDescent="0.2">
      <c r="A60" s="1" t="s">
        <v>46</v>
      </c>
      <c r="B60" s="9">
        <v>5152675</v>
      </c>
      <c r="C60" s="1" t="s">
        <v>99</v>
      </c>
    </row>
    <row r="61" spans="1:3" x14ac:dyDescent="0.2">
      <c r="A61" s="1" t="s">
        <v>47</v>
      </c>
      <c r="B61" s="9">
        <v>5152675</v>
      </c>
      <c r="C61" s="1" t="s">
        <v>100</v>
      </c>
    </row>
    <row r="62" spans="1:3" x14ac:dyDescent="0.2">
      <c r="A62" s="1" t="s">
        <v>48</v>
      </c>
      <c r="B62" s="9">
        <v>5152675</v>
      </c>
      <c r="C62" s="1" t="s">
        <v>101</v>
      </c>
    </row>
    <row r="63" spans="1:3" x14ac:dyDescent="0.2">
      <c r="A63" s="1" t="s">
        <v>49</v>
      </c>
      <c r="B63" s="9">
        <v>5152675</v>
      </c>
      <c r="C63" s="1" t="s">
        <v>102</v>
      </c>
    </row>
    <row r="64" spans="1:3" x14ac:dyDescent="0.2">
      <c r="A64" s="1" t="s">
        <v>165</v>
      </c>
      <c r="B64" s="9">
        <v>0</v>
      </c>
      <c r="C64" s="1" t="s">
        <v>166</v>
      </c>
    </row>
    <row r="65" spans="1:3" x14ac:dyDescent="0.2">
      <c r="B65" s="8"/>
    </row>
    <row r="66" spans="1:3" x14ac:dyDescent="0.2">
      <c r="A66" s="6" t="s">
        <v>112</v>
      </c>
      <c r="B66" s="8"/>
      <c r="C66" s="6" t="s">
        <v>113</v>
      </c>
    </row>
    <row r="67" spans="1:3" x14ac:dyDescent="0.2">
      <c r="A67" s="1" t="s">
        <v>50</v>
      </c>
      <c r="B67" s="9">
        <v>169061</v>
      </c>
      <c r="C67" s="1" t="s">
        <v>103</v>
      </c>
    </row>
    <row r="68" spans="1:3" x14ac:dyDescent="0.2">
      <c r="A68" s="1" t="s">
        <v>51</v>
      </c>
      <c r="B68" s="9">
        <v>7660246</v>
      </c>
      <c r="C68" s="1" t="s">
        <v>104</v>
      </c>
    </row>
    <row r="69" spans="1:3" x14ac:dyDescent="0.2">
      <c r="A69" s="1" t="s">
        <v>52</v>
      </c>
      <c r="B69" s="9">
        <v>-3432955</v>
      </c>
      <c r="C69" s="1" t="s">
        <v>105</v>
      </c>
    </row>
    <row r="70" spans="1:3" x14ac:dyDescent="0.2">
      <c r="A70" s="1" t="s">
        <v>53</v>
      </c>
      <c r="B70" s="9">
        <v>443417</v>
      </c>
      <c r="C70" s="1" t="s">
        <v>106</v>
      </c>
    </row>
    <row r="71" spans="1:3" x14ac:dyDescent="0.2">
      <c r="A71" s="1" t="s">
        <v>54</v>
      </c>
      <c r="B71" s="9">
        <v>4839769</v>
      </c>
      <c r="C71" s="1" t="s">
        <v>107</v>
      </c>
    </row>
  </sheetData>
  <pageMargins left="0.75" right="0.75" top="1" bottom="1" header="0.5" footer="0.5"/>
  <pageSetup orientation="portrait" horizontalDpi="300" vertic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2D92CD-4ADA-4E65-B56E-8DB4FB2FE5DD}">
  <dimension ref="B3:F38"/>
  <sheetViews>
    <sheetView workbookViewId="0">
      <selection activeCell="D12" sqref="D12"/>
    </sheetView>
  </sheetViews>
  <sheetFormatPr defaultRowHeight="12.75" x14ac:dyDescent="0.2"/>
  <cols>
    <col min="2" max="2" width="47.28515625" customWidth="1"/>
    <col min="3" max="3" width="16.85546875" customWidth="1"/>
    <col min="4" max="4" width="38.42578125" bestFit="1" customWidth="1"/>
  </cols>
  <sheetData>
    <row r="3" spans="2:6" ht="25.5" x14ac:dyDescent="0.2">
      <c r="B3" s="11"/>
      <c r="C3" s="2" t="s">
        <v>1</v>
      </c>
      <c r="D3" s="11"/>
    </row>
    <row r="4" spans="2:6" ht="51" x14ac:dyDescent="0.2">
      <c r="B4" s="12" t="s">
        <v>116</v>
      </c>
      <c r="C4" s="2" t="s">
        <v>0</v>
      </c>
      <c r="D4" s="12" t="s">
        <v>117</v>
      </c>
    </row>
    <row r="5" spans="2:6" ht="15" x14ac:dyDescent="0.2">
      <c r="B5" s="13"/>
      <c r="C5" s="2">
        <v>141074</v>
      </c>
      <c r="D5" s="13"/>
    </row>
    <row r="6" spans="2:6" ht="14.25" x14ac:dyDescent="0.2">
      <c r="B6" s="14" t="s">
        <v>118</v>
      </c>
      <c r="C6" s="24">
        <v>1</v>
      </c>
      <c r="D6" s="15" t="s">
        <v>119</v>
      </c>
    </row>
    <row r="7" spans="2:6" ht="14.25" x14ac:dyDescent="0.2">
      <c r="B7" s="14" t="s">
        <v>120</v>
      </c>
      <c r="C7" s="24">
        <v>0.73</v>
      </c>
      <c r="D7" s="16" t="s">
        <v>121</v>
      </c>
      <c r="F7" s="26"/>
    </row>
    <row r="8" spans="2:6" ht="14.25" x14ac:dyDescent="0.2">
      <c r="B8" s="14" t="s">
        <v>122</v>
      </c>
      <c r="C8" s="17">
        <v>3559140.29</v>
      </c>
      <c r="D8" s="16" t="s">
        <v>123</v>
      </c>
      <c r="F8" s="26"/>
    </row>
    <row r="9" spans="2:6" ht="14.25" x14ac:dyDescent="0.2">
      <c r="B9" s="14" t="s">
        <v>124</v>
      </c>
      <c r="C9" s="17">
        <v>4089236</v>
      </c>
      <c r="D9" s="16" t="s">
        <v>125</v>
      </c>
      <c r="F9" s="26"/>
    </row>
    <row r="10" spans="2:6" ht="14.25" x14ac:dyDescent="0.2">
      <c r="B10" s="14" t="s">
        <v>126</v>
      </c>
      <c r="C10" s="17">
        <v>6870</v>
      </c>
      <c r="D10" s="16" t="s">
        <v>127</v>
      </c>
      <c r="F10" s="26"/>
    </row>
    <row r="11" spans="2:6" ht="14.25" x14ac:dyDescent="0.2">
      <c r="B11" s="14" t="s">
        <v>128</v>
      </c>
      <c r="C11" s="17">
        <v>9963089</v>
      </c>
      <c r="D11" s="16" t="s">
        <v>129</v>
      </c>
      <c r="F11" s="26"/>
    </row>
    <row r="12" spans="2:6" ht="14.25" x14ac:dyDescent="0.2">
      <c r="B12" s="14" t="s">
        <v>130</v>
      </c>
      <c r="C12" s="17">
        <v>7273054.9699999997</v>
      </c>
      <c r="D12" s="16" t="s">
        <v>131</v>
      </c>
      <c r="F12" s="26"/>
    </row>
    <row r="13" spans="2:6" ht="14.25" x14ac:dyDescent="0.2">
      <c r="B13" s="14" t="s">
        <v>132</v>
      </c>
      <c r="C13" s="18">
        <v>44926</v>
      </c>
      <c r="D13" s="16" t="s">
        <v>133</v>
      </c>
    </row>
    <row r="16" spans="2:6" ht="15" x14ac:dyDescent="0.2">
      <c r="B16" s="19" t="s">
        <v>134</v>
      </c>
      <c r="C16" s="20"/>
      <c r="D16" s="21" t="s">
        <v>135</v>
      </c>
    </row>
    <row r="17" spans="2:4" ht="14.25" x14ac:dyDescent="0.2">
      <c r="B17" s="22" t="s">
        <v>136</v>
      </c>
      <c r="C17" s="23">
        <f>+C9*100/C11</f>
        <v>41.043856980500728</v>
      </c>
      <c r="D17" s="15" t="s">
        <v>137</v>
      </c>
    </row>
    <row r="18" spans="2:4" ht="14.25" x14ac:dyDescent="0.2">
      <c r="B18" s="14" t="s">
        <v>138</v>
      </c>
      <c r="C18" s="24">
        <f>+'Annual Financial Data'!B63/'Financial Ratios'!C11</f>
        <v>0.51717644999457502</v>
      </c>
      <c r="D18" s="16" t="s">
        <v>139</v>
      </c>
    </row>
    <row r="19" spans="2:4" ht="14.25" x14ac:dyDescent="0.2">
      <c r="B19" s="14" t="s">
        <v>140</v>
      </c>
      <c r="C19" s="24">
        <f>+'Annual Financial Data'!B33/'Financial Ratios'!C11</f>
        <v>0.53784313278743168</v>
      </c>
      <c r="D19" s="16" t="s">
        <v>141</v>
      </c>
    </row>
    <row r="20" spans="2:4" ht="14.25" x14ac:dyDescent="0.2">
      <c r="B20" s="14" t="s">
        <v>142</v>
      </c>
      <c r="C20" s="24">
        <f>+'Financial Ratios'!C12/'Annual Financial Data'!B63</f>
        <v>1.4115105202637463</v>
      </c>
      <c r="D20" s="16" t="s">
        <v>143</v>
      </c>
    </row>
    <row r="21" spans="2:4" ht="14.25" x14ac:dyDescent="0.2">
      <c r="B21" s="14" t="s">
        <v>144</v>
      </c>
      <c r="C21" s="24">
        <f>+C12/'Annual Financial Data'!B33</f>
        <v>1.3572730699687361</v>
      </c>
      <c r="D21" s="16" t="s">
        <v>145</v>
      </c>
    </row>
    <row r="22" spans="2:4" x14ac:dyDescent="0.2">
      <c r="C22" s="25"/>
    </row>
    <row r="23" spans="2:4" ht="14.25" x14ac:dyDescent="0.2">
      <c r="B23" s="14" t="s">
        <v>146</v>
      </c>
      <c r="C23" s="24">
        <f>+'Annual Financial Data'!B52*100/'Annual Financial Data'!B50</f>
        <v>-24.328584542458188</v>
      </c>
      <c r="D23" s="16" t="s">
        <v>147</v>
      </c>
    </row>
    <row r="24" spans="2:4" ht="14.25" x14ac:dyDescent="0.2">
      <c r="B24" s="14" t="s">
        <v>148</v>
      </c>
      <c r="C24" s="24">
        <f>+('Annual Financial Data'!B60+'Annual Financial Data'!B58)*100/'Annual Financial Data'!B50</f>
        <v>104.51107105974336</v>
      </c>
      <c r="D24" s="16" t="s">
        <v>149</v>
      </c>
    </row>
    <row r="25" spans="2:4" ht="14.25" x14ac:dyDescent="0.2">
      <c r="B25" s="14" t="s">
        <v>150</v>
      </c>
      <c r="C25" s="24">
        <f>+'Annual Financial Data'!B62*100/'Annual Financial Data'!B50</f>
        <v>84.949923700166053</v>
      </c>
      <c r="D25" s="16" t="s">
        <v>173</v>
      </c>
    </row>
    <row r="26" spans="2:4" ht="14.25" x14ac:dyDescent="0.2">
      <c r="B26" s="14" t="s">
        <v>151</v>
      </c>
      <c r="C26" s="24">
        <f>+'Annual Financial Data'!B62*100/'Annual Financial Data'!B28</f>
        <v>7.068929150196781</v>
      </c>
      <c r="D26" s="16" t="s">
        <v>152</v>
      </c>
    </row>
    <row r="27" spans="2:4" ht="14.25" x14ac:dyDescent="0.2">
      <c r="B27" s="14" t="s">
        <v>153</v>
      </c>
      <c r="C27" s="24">
        <f>+'Annual Financial Data'!B63*100/'Annual Financial Data'!B33</f>
        <v>96.157488767077993</v>
      </c>
      <c r="D27" s="16" t="s">
        <v>154</v>
      </c>
    </row>
    <row r="28" spans="2:4" x14ac:dyDescent="0.2">
      <c r="C28" s="25"/>
    </row>
    <row r="29" spans="2:4" ht="14.25" x14ac:dyDescent="0.2">
      <c r="B29" s="14" t="s">
        <v>155</v>
      </c>
      <c r="C29" s="24">
        <f>+'Annual Financial Data'!B46*100/'Annual Financial Data'!B28</f>
        <v>92.64859217848354</v>
      </c>
      <c r="D29" s="16" t="s">
        <v>156</v>
      </c>
    </row>
    <row r="30" spans="2:4" ht="14.25" x14ac:dyDescent="0.2">
      <c r="B30" s="14" t="s">
        <v>157</v>
      </c>
      <c r="C30" s="24">
        <f>+'Annual Financial Data'!B34*100/'Annual Financial Data'!B28</f>
        <v>7.3514078215164584</v>
      </c>
      <c r="D30" s="16" t="s">
        <v>158</v>
      </c>
    </row>
    <row r="31" spans="2:4" ht="14.25" x14ac:dyDescent="0.2">
      <c r="B31" s="14" t="s">
        <v>159</v>
      </c>
      <c r="C31" s="24">
        <f>+('Annual Financial Data'!B60+'Annual Financial Data'!B58)/'Annual Financial Data'!B58</f>
        <v>5.3427883926539623</v>
      </c>
      <c r="D31" s="16" t="s">
        <v>167</v>
      </c>
    </row>
    <row r="32" spans="2:4" x14ac:dyDescent="0.2">
      <c r="C32" s="25"/>
    </row>
    <row r="33" spans="2:4" ht="14.25" x14ac:dyDescent="0.2">
      <c r="B33" s="14" t="s">
        <v>160</v>
      </c>
      <c r="C33" s="24">
        <f>+'Annual Financial Data'!B50/'Annual Financial Data'!B28</f>
        <v>8.3212895813147905E-2</v>
      </c>
      <c r="D33" s="16" t="s">
        <v>168</v>
      </c>
    </row>
    <row r="34" spans="2:4" ht="14.25" x14ac:dyDescent="0.2">
      <c r="B34" s="14" t="s">
        <v>161</v>
      </c>
      <c r="C34" s="24">
        <f>+'Annual Financial Data'!B50/('Annual Financial Data'!B14+'Annual Financial Data'!B15)</f>
        <v>0.20995570141639369</v>
      </c>
      <c r="D34" s="16" t="s">
        <v>169</v>
      </c>
    </row>
    <row r="35" spans="2:4" ht="14.25" x14ac:dyDescent="0.2">
      <c r="B35" s="14" t="s">
        <v>162</v>
      </c>
      <c r="C35" s="24">
        <f>+'Annual Financial Data'!B50/'Financial Ratios'!C38</f>
        <v>-0.34276230337083413</v>
      </c>
      <c r="D35" s="16" t="s">
        <v>170</v>
      </c>
    </row>
    <row r="36" spans="2:4" x14ac:dyDescent="0.2">
      <c r="C36" s="25"/>
    </row>
    <row r="37" spans="2:4" ht="14.25" x14ac:dyDescent="0.2">
      <c r="B37" s="14" t="s">
        <v>163</v>
      </c>
      <c r="C37" s="24">
        <f>+'Annual Financial Data'!B27/'Annual Financial Data'!B45</f>
        <v>0.66688063207511328</v>
      </c>
      <c r="D37" s="16" t="s">
        <v>171</v>
      </c>
    </row>
    <row r="38" spans="2:4" ht="14.25" x14ac:dyDescent="0.2">
      <c r="B38" s="14" t="s">
        <v>164</v>
      </c>
      <c r="C38" s="17">
        <f>+'Annual Financial Data'!B27-'Annual Financial Data'!B45</f>
        <v>-17696065</v>
      </c>
      <c r="D38" s="16" t="s">
        <v>172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Annual Financial Data</vt:lpstr>
      <vt:lpstr>Financial Ratios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nagham</dc:creator>
  <cp:lastModifiedBy>Nagham Malahmeh</cp:lastModifiedBy>
  <dcterms:created xsi:type="dcterms:W3CDTF">2023-07-20T06:01:26Z</dcterms:created>
  <dcterms:modified xsi:type="dcterms:W3CDTF">2023-09-07T06:06:54Z</dcterms:modified>
</cp:coreProperties>
</file>